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281" windowWidth="195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<sst xmlns="http://schemas.openxmlformats.org/spreadsheetml/2006/main" count="59" uniqueCount="51">
  <si>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인장스프링설계식</t>
  </si>
  <si>
    <t>재질</t>
  </si>
  <si>
    <t>횡탄성계수</t>
  </si>
  <si>
    <t>항목</t>
  </si>
  <si>
    <t>기호</t>
  </si>
  <si>
    <t>비 고</t>
  </si>
  <si>
    <t>G</t>
  </si>
  <si>
    <t>d</t>
  </si>
  <si>
    <t>Do</t>
  </si>
  <si>
    <t>Dm</t>
  </si>
  <si>
    <t>Di</t>
  </si>
  <si>
    <t>Nt</t>
  </si>
  <si>
    <t>Ne</t>
  </si>
  <si>
    <t>L</t>
  </si>
  <si>
    <t>l</t>
  </si>
  <si>
    <t>Po</t>
  </si>
  <si>
    <t>KG/MM^2</t>
  </si>
  <si>
    <t>P1</t>
  </si>
  <si>
    <t>9.5MM시</t>
  </si>
  <si>
    <t>P2</t>
  </si>
  <si>
    <t>37MM시</t>
  </si>
  <si>
    <t>P</t>
  </si>
  <si>
    <t xml:space="preserve"> </t>
  </si>
  <si>
    <t>K</t>
  </si>
  <si>
    <t>C</t>
  </si>
  <si>
    <t>QMAX</t>
  </si>
  <si>
    <t>http://www.narospring.co.kr</t>
  </si>
  <si>
    <t>E.mail : spring@narospring.co.kr</t>
  </si>
  <si>
    <t>*빨간 부분에 수치를 입력해 주세요^^</t>
  </si>
  <si>
    <r>
      <t>T</t>
    </r>
    <r>
      <rPr>
        <b/>
        <sz val="10"/>
        <rFont val="옥션고딕 M"/>
        <family val="3"/>
      </rPr>
      <t>MAX</t>
    </r>
  </si>
  <si>
    <t>SWP:8200 ,SUS304:7500, X-750:7500</t>
  </si>
  <si>
    <t>횡탄성계수</t>
  </si>
  <si>
    <t>선경</t>
  </si>
  <si>
    <t>외경</t>
  </si>
  <si>
    <t>중심경</t>
  </si>
  <si>
    <t>내경</t>
  </si>
  <si>
    <t>총권수</t>
  </si>
  <si>
    <t>유효권수</t>
  </si>
  <si>
    <t>자유장</t>
  </si>
  <si>
    <t>취주길이(변이량)</t>
  </si>
  <si>
    <t>초하중</t>
  </si>
  <si>
    <t>1차하중</t>
  </si>
  <si>
    <t>2차하중</t>
  </si>
  <si>
    <t>하중</t>
  </si>
  <si>
    <t>스프링상수</t>
  </si>
  <si>
    <t>지수비</t>
  </si>
  <si>
    <t>코일부에생기는응력</t>
  </si>
  <si>
    <t>HOOK부최대응력(A)</t>
  </si>
  <si>
    <t>HOOK부최대응력(B)</t>
  </si>
  <si>
    <t>TEL : (031)8068-1991(代)</t>
  </si>
  <si>
    <t>FAX : (031)8068-1992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</si>
</sst>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  <numFmt numFmtId="177" formatCode="_-* #,##0.000_-;\-* #,##0.000_-;_-* &quot;-&quot;_-;_-@_-"/>
  </numFmts>
  <fonts count="48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u val="single"/>
      <sz val="11"/>
      <color indexed="12"/>
      <name val="맑은 고딕"/>
      <family val="3"/>
    </font>
    <font>
      <sz val="11"/>
      <name val="옥션고딕 M"/>
      <family val="3"/>
    </font>
    <font>
      <b/>
      <sz val="18"/>
      <color indexed="8"/>
      <name val="옥션고딕 M"/>
      <family val="3"/>
    </font>
    <font>
      <sz val="10"/>
      <name val="옥션고딕 M"/>
      <family val="3"/>
    </font>
    <font>
      <b/>
      <sz val="10"/>
      <name val="옥션고딕 M"/>
      <family val="3"/>
    </font>
    <font>
      <b/>
      <sz val="11"/>
      <name val="옥션고딕 M"/>
      <family val="3"/>
    </font>
    <font>
      <u val="single"/>
      <sz val="11"/>
      <color indexed="12"/>
      <name val="옥션고딕 M"/>
      <family val="3"/>
    </font>
    <font>
      <sz val="14"/>
      <color indexed="10"/>
      <name val="옥션고딕 M"/>
      <family val="3"/>
    </font>
    <font>
      <sz val="14"/>
      <name val="옥션고딕 M"/>
      <family val="3"/>
    </font>
    <font>
      <b/>
      <sz val="14"/>
      <name val="옥션고딕 M"/>
      <family val="3"/>
    </font>
    <font>
      <sz val="12"/>
      <name val="옥션고딕 M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>
        <color indexed="63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9" xfId="0" applyFont="1" applyBorder="1" applyAlignment="1">
      <alignment/>
    </xf>
    <xf numFmtId="176" fontId="11" fillId="0" borderId="19" xfId="48" applyNumberFormat="1" applyFont="1" applyBorder="1" applyAlignment="1">
      <alignment/>
    </xf>
    <xf numFmtId="176" fontId="11" fillId="0" borderId="17" xfId="48" applyNumberFormat="1" applyFont="1" applyBorder="1" applyAlignment="1">
      <alignment/>
    </xf>
    <xf numFmtId="43" fontId="11" fillId="0" borderId="21" xfId="0" applyNumberFormat="1" applyFont="1" applyBorder="1" applyAlignment="1">
      <alignment/>
    </xf>
    <xf numFmtId="177" fontId="11" fillId="0" borderId="19" xfId="48" applyNumberFormat="1" applyFont="1" applyBorder="1" applyAlignment="1">
      <alignment/>
    </xf>
    <xf numFmtId="177" fontId="11" fillId="0" borderId="17" xfId="48" applyNumberFormat="1" applyFont="1" applyBorder="1" applyAlignment="1">
      <alignment/>
    </xf>
    <xf numFmtId="176" fontId="4" fillId="0" borderId="0" xfId="48" applyNumberFormat="1" applyFont="1" applyAlignment="1">
      <alignment/>
    </xf>
    <xf numFmtId="0" fontId="12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0" borderId="26" xfId="61" applyFont="1" applyBorder="1" applyAlignment="1" applyProtection="1">
      <alignment horizontal="left"/>
      <protection/>
    </xf>
    <xf numFmtId="0" fontId="9" fillId="0" borderId="0" xfId="61" applyFont="1" applyBorder="1" applyAlignment="1" applyProtection="1">
      <alignment horizontal="left"/>
      <protection/>
    </xf>
    <xf numFmtId="0" fontId="9" fillId="0" borderId="20" xfId="61" applyFont="1" applyBorder="1" applyAlignment="1" applyProtection="1">
      <alignment horizontal="left"/>
      <protection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23</xdr:row>
      <xdr:rowOff>19050</xdr:rowOff>
    </xdr:from>
    <xdr:to>
      <xdr:col>5</xdr:col>
      <xdr:colOff>904875</xdr:colOff>
      <xdr:row>27</xdr:row>
      <xdr:rowOff>847725</xdr:rowOff>
    </xdr:to>
    <xdr:pic>
      <xdr:nvPicPr>
        <xdr:cNvPr id="1" name="Picture 1" descr="http://www.efunda.com/designstandards/springs/images/ext_spring_stress_con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467225"/>
          <a:ext cx="2095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rospring.co.k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7">
      <selection activeCell="J26" sqref="J26"/>
    </sheetView>
  </sheetViews>
  <sheetFormatPr defaultColWidth="8.77734375" defaultRowHeight="13.5"/>
  <cols>
    <col min="1" max="1" width="1.4375" style="1" customWidth="1"/>
    <col min="2" max="2" width="23.10546875" style="1" bestFit="1" customWidth="1"/>
    <col min="3" max="3" width="10.4453125" style="1" bestFit="1" customWidth="1"/>
    <col min="4" max="4" width="10.99609375" style="1" bestFit="1" customWidth="1"/>
    <col min="5" max="5" width="10.3359375" style="1" customWidth="1"/>
    <col min="6" max="6" width="14.99609375" style="1" customWidth="1"/>
    <col min="7" max="16384" width="8.77734375" style="1" customWidth="1"/>
  </cols>
  <sheetData>
    <row r="1" ht="14.25" thickBot="1"/>
    <row r="2" spans="2:6" ht="23.25" thickBot="1">
      <c r="B2" s="35" t="s">
        <v>0</v>
      </c>
      <c r="C2" s="36"/>
      <c r="D2" s="36"/>
      <c r="E2" s="36"/>
      <c r="F2" s="37"/>
    </row>
    <row r="3" spans="2:6" ht="14.25" thickBot="1">
      <c r="B3" s="2" t="s">
        <v>1</v>
      </c>
      <c r="C3" s="3" t="s">
        <v>2</v>
      </c>
      <c r="D3" s="33" t="s">
        <v>30</v>
      </c>
      <c r="E3" s="33"/>
      <c r="F3" s="34"/>
    </row>
    <row r="4" spans="2:6" ht="13.5">
      <c r="B4" s="4" t="s">
        <v>3</v>
      </c>
      <c r="C4" s="5" t="s">
        <v>4</v>
      </c>
      <c r="D4" s="5">
        <v>8</v>
      </c>
      <c r="E4" s="5"/>
      <c r="F4" s="6" t="s">
        <v>5</v>
      </c>
    </row>
    <row r="5" spans="2:6" ht="15" customHeight="1">
      <c r="B5" s="30" t="s">
        <v>31</v>
      </c>
      <c r="C5" s="7" t="s">
        <v>6</v>
      </c>
      <c r="D5" s="8">
        <v>7200</v>
      </c>
      <c r="E5" s="9"/>
      <c r="F5" s="10"/>
    </row>
    <row r="6" spans="2:6" ht="15" customHeight="1">
      <c r="B6" s="31" t="s">
        <v>32</v>
      </c>
      <c r="C6" s="11" t="s">
        <v>7</v>
      </c>
      <c r="D6" s="12">
        <v>3.2</v>
      </c>
      <c r="E6" s="13"/>
      <c r="F6" s="14"/>
    </row>
    <row r="7" spans="2:6" ht="15" customHeight="1">
      <c r="B7" s="31" t="s">
        <v>33</v>
      </c>
      <c r="C7" s="11" t="s">
        <v>8</v>
      </c>
      <c r="D7" s="15">
        <f>D8+D6</f>
        <v>36.6</v>
      </c>
      <c r="E7" s="13">
        <f>D7/2</f>
        <v>18.3</v>
      </c>
      <c r="F7" s="14"/>
    </row>
    <row r="8" spans="2:6" ht="15" customHeight="1">
      <c r="B8" s="32" t="s">
        <v>34</v>
      </c>
      <c r="C8" s="16" t="s">
        <v>9</v>
      </c>
      <c r="D8" s="17">
        <v>33.4</v>
      </c>
      <c r="E8" s="18">
        <f>D8/2</f>
        <v>16.7</v>
      </c>
      <c r="F8" s="19"/>
    </row>
    <row r="9" spans="2:6" ht="15" customHeight="1">
      <c r="B9" s="31" t="s">
        <v>35</v>
      </c>
      <c r="C9" s="11" t="s">
        <v>10</v>
      </c>
      <c r="D9" s="15">
        <f>D8-D6</f>
        <v>30.2</v>
      </c>
      <c r="E9" s="13">
        <f>D9/2</f>
        <v>15.1</v>
      </c>
      <c r="F9" s="14"/>
    </row>
    <row r="10" spans="2:6" ht="15" customHeight="1">
      <c r="B10" s="32" t="s">
        <v>36</v>
      </c>
      <c r="C10" s="16" t="s">
        <v>11</v>
      </c>
      <c r="D10" s="20">
        <v>12</v>
      </c>
      <c r="E10" s="18"/>
      <c r="F10" s="19"/>
    </row>
    <row r="11" spans="2:6" ht="15" customHeight="1">
      <c r="B11" s="31" t="s">
        <v>37</v>
      </c>
      <c r="C11" s="11" t="s">
        <v>12</v>
      </c>
      <c r="D11" s="12">
        <v>12</v>
      </c>
      <c r="E11" s="13"/>
      <c r="F11" s="14"/>
    </row>
    <row r="12" spans="2:6" ht="15" customHeight="1">
      <c r="B12" s="32" t="s">
        <v>38</v>
      </c>
      <c r="C12" s="16" t="s">
        <v>13</v>
      </c>
      <c r="D12" s="20">
        <v>34.5</v>
      </c>
      <c r="E12" s="18"/>
      <c r="F12" s="19"/>
    </row>
    <row r="13" spans="2:6" ht="15" customHeight="1">
      <c r="B13" s="31" t="s">
        <v>39</v>
      </c>
      <c r="C13" s="11" t="s">
        <v>14</v>
      </c>
      <c r="D13" s="12">
        <v>30.2</v>
      </c>
      <c r="E13" s="13"/>
      <c r="F13" s="14"/>
    </row>
    <row r="14" spans="2:6" ht="15" customHeight="1">
      <c r="B14" s="32" t="s">
        <v>40</v>
      </c>
      <c r="C14" s="16" t="s">
        <v>15</v>
      </c>
      <c r="D14" s="21">
        <v>0</v>
      </c>
      <c r="E14" s="18" t="s">
        <v>16</v>
      </c>
      <c r="F14" s="19"/>
    </row>
    <row r="15" spans="2:6" ht="15" customHeight="1">
      <c r="B15" s="31" t="s">
        <v>41</v>
      </c>
      <c r="C15" s="11" t="s">
        <v>17</v>
      </c>
      <c r="D15" s="22">
        <f>D18*D13+D14</f>
        <v>6.374244518958071</v>
      </c>
      <c r="E15" s="13" t="s">
        <v>16</v>
      </c>
      <c r="F15" s="14" t="s">
        <v>18</v>
      </c>
    </row>
    <row r="16" spans="2:6" ht="15" customHeight="1">
      <c r="B16" s="30" t="s">
        <v>42</v>
      </c>
      <c r="C16" s="11" t="s">
        <v>19</v>
      </c>
      <c r="D16" s="23">
        <f>D18*15.5+D14</f>
        <v>3.2715493392003347</v>
      </c>
      <c r="E16" s="18" t="s">
        <v>16</v>
      </c>
      <c r="F16" s="10" t="s">
        <v>20</v>
      </c>
    </row>
    <row r="17" spans="2:6" ht="15" customHeight="1">
      <c r="B17" s="32" t="s">
        <v>43</v>
      </c>
      <c r="C17" s="16" t="s">
        <v>21</v>
      </c>
      <c r="D17" s="24">
        <f>D18*D13+D14</f>
        <v>6.374244518958071</v>
      </c>
      <c r="E17" s="18" t="s">
        <v>16</v>
      </c>
      <c r="F17" s="19" t="s">
        <v>22</v>
      </c>
    </row>
    <row r="18" spans="2:6" ht="15" customHeight="1">
      <c r="B18" s="31" t="s">
        <v>44</v>
      </c>
      <c r="C18" s="11" t="s">
        <v>23</v>
      </c>
      <c r="D18" s="25">
        <f>(D5*D6^4)/(D4*D11*D8^3)</f>
        <v>0.2110676993032474</v>
      </c>
      <c r="E18" s="18" t="s">
        <v>16</v>
      </c>
      <c r="F18" s="14"/>
    </row>
    <row r="19" spans="2:6" ht="15" customHeight="1">
      <c r="B19" s="31" t="s">
        <v>45</v>
      </c>
      <c r="C19" s="11" t="s">
        <v>24</v>
      </c>
      <c r="D19" s="25">
        <f>D8/D6</f>
        <v>10.437499999999998</v>
      </c>
      <c r="E19" s="13"/>
      <c r="F19" s="14"/>
    </row>
    <row r="20" spans="2:6" ht="15" customHeight="1">
      <c r="B20" s="32" t="s">
        <v>46</v>
      </c>
      <c r="C20" s="16" t="s">
        <v>29</v>
      </c>
      <c r="D20" s="24">
        <f>((D4*D8*D17)/(3.14*D6^3))*D18</f>
        <v>3.4938750240088208</v>
      </c>
      <c r="E20" s="18" t="s">
        <v>16</v>
      </c>
      <c r="F20" s="19"/>
    </row>
    <row r="21" spans="2:6" ht="15" customHeight="1">
      <c r="B21" s="32" t="s">
        <v>47</v>
      </c>
      <c r="C21" s="16" t="s">
        <v>25</v>
      </c>
      <c r="D21" s="26">
        <f>(((16*D17*D8)/(3.14*D6^3))*(E8/E9))</f>
        <v>36.61466875166864</v>
      </c>
      <c r="E21" s="18" t="s">
        <v>16</v>
      </c>
      <c r="F21" s="19"/>
    </row>
    <row r="22" spans="2:6" ht="15" customHeight="1" thickBot="1">
      <c r="B22" s="32" t="s">
        <v>48</v>
      </c>
      <c r="C22" s="27" t="s">
        <v>22</v>
      </c>
      <c r="D22" s="26">
        <f>(((8*D17*D8)/(3.14*D6^3))*(E8/E9))</f>
        <v>18.30733437583432</v>
      </c>
      <c r="E22" s="28" t="s">
        <v>16</v>
      </c>
      <c r="F22" s="29"/>
    </row>
    <row r="23" spans="2:6" ht="15" customHeight="1">
      <c r="B23" s="48"/>
      <c r="C23" s="49"/>
      <c r="D23" s="49"/>
      <c r="E23" s="49"/>
      <c r="F23" s="50"/>
    </row>
    <row r="24" spans="2:6" ht="18" customHeight="1">
      <c r="B24" s="39" t="s">
        <v>49</v>
      </c>
      <c r="C24" s="40"/>
      <c r="D24" s="40"/>
      <c r="E24" s="40"/>
      <c r="F24" s="41"/>
    </row>
    <row r="25" spans="2:6" ht="18" customHeight="1">
      <c r="B25" s="39" t="s">
        <v>50</v>
      </c>
      <c r="C25" s="40"/>
      <c r="D25" s="40"/>
      <c r="E25" s="40"/>
      <c r="F25" s="41"/>
    </row>
    <row r="26" spans="2:6" ht="18" customHeight="1">
      <c r="B26" s="42" t="s">
        <v>26</v>
      </c>
      <c r="C26" s="43"/>
      <c r="D26" s="43"/>
      <c r="E26" s="43"/>
      <c r="F26" s="44"/>
    </row>
    <row r="27" spans="2:6" ht="18" customHeight="1">
      <c r="B27" s="39" t="s">
        <v>27</v>
      </c>
      <c r="C27" s="40"/>
      <c r="D27" s="40"/>
      <c r="E27" s="40"/>
      <c r="F27" s="41"/>
    </row>
    <row r="28" spans="2:6" ht="71.25" customHeight="1" thickBot="1">
      <c r="B28" s="45"/>
      <c r="C28" s="46"/>
      <c r="D28" s="46"/>
      <c r="E28" s="46"/>
      <c r="F28" s="47"/>
    </row>
    <row r="30" spans="2:6" ht="24" customHeight="1">
      <c r="B30" s="38" t="s">
        <v>28</v>
      </c>
      <c r="C30" s="38"/>
      <c r="D30" s="38"/>
      <c r="E30" s="38"/>
      <c r="F30" s="38"/>
    </row>
  </sheetData>
  <sheetProtection/>
  <mergeCells count="9">
    <mergeCell ref="D3:F3"/>
    <mergeCell ref="B2:F2"/>
    <mergeCell ref="B30:F30"/>
    <mergeCell ref="B24:F24"/>
    <mergeCell ref="B25:F25"/>
    <mergeCell ref="B26:F26"/>
    <mergeCell ref="B28:F28"/>
    <mergeCell ref="B27:F27"/>
    <mergeCell ref="B23:F23"/>
  </mergeCells>
  <hyperlinks>
    <hyperlink ref="B26" r:id="rId1" display="http://www.narospring.co.kr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catia-10</dc:creator>
  <cp:keywords/>
  <dc:description/>
  <cp:lastModifiedBy>SUN</cp:lastModifiedBy>
  <dcterms:created xsi:type="dcterms:W3CDTF">2009-06-03T07:51:26Z</dcterms:created>
  <dcterms:modified xsi:type="dcterms:W3CDTF">2021-06-14T02:31:30Z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